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consolidated" sheetId="1" r:id="rId1"/>
    <sheet name="stand_alone" sheetId="2" r:id="rId2"/>
  </sheets>
  <definedNames/>
  <calcPr fullCalcOnLoad="1"/>
</workbook>
</file>

<file path=xl/sharedStrings.xml><?xml version="1.0" encoding="utf-8"?>
<sst xmlns="http://schemas.openxmlformats.org/spreadsheetml/2006/main" count="236" uniqueCount="121">
  <si>
    <t>Particulars</t>
  </si>
  <si>
    <t>Net Sales/Income from Operations</t>
  </si>
  <si>
    <t>Other Income</t>
  </si>
  <si>
    <t>Total Expenditure</t>
  </si>
  <si>
    <t>a</t>
  </si>
  <si>
    <t>Increase/Decrease in stock trade</t>
  </si>
  <si>
    <t>b</t>
  </si>
  <si>
    <t>Consumption of raw materials</t>
  </si>
  <si>
    <t>c</t>
  </si>
  <si>
    <t>Staff cost</t>
  </si>
  <si>
    <t>d</t>
  </si>
  <si>
    <t>Interest</t>
  </si>
  <si>
    <t>Depreciation</t>
  </si>
  <si>
    <t>Net Profit (+)/Loss(-) (6-7)</t>
  </si>
  <si>
    <t>Paid-up equity share capital</t>
  </si>
  <si>
    <t>year to date and for the previous year</t>
  </si>
  <si>
    <t xml:space="preserve">Non-Promoter Shareholding </t>
  </si>
  <si>
    <t>No. of Shares</t>
  </si>
  <si>
    <t>Percentage of shareholding</t>
  </si>
  <si>
    <t>Total Income</t>
  </si>
  <si>
    <t xml:space="preserve">Provision for taxation  </t>
  </si>
  <si>
    <t xml:space="preserve">              Current</t>
  </si>
  <si>
    <t xml:space="preserve"> </t>
  </si>
  <si>
    <t>( Face Value : Rs.10/- per share)</t>
  </si>
  <si>
    <t>--</t>
  </si>
  <si>
    <t>1.Segment Revenue ( Net Sales /</t>
  </si>
  <si>
    <t xml:space="preserve">   Income from each segment )</t>
  </si>
  <si>
    <t xml:space="preserve">   a) Hospital division </t>
  </si>
  <si>
    <t xml:space="preserve">                           SUB - TOTAL</t>
  </si>
  <si>
    <t>Less : Intersegmental Revenue</t>
  </si>
  <si>
    <t>Net Sales / Income from Operations</t>
  </si>
  <si>
    <t xml:space="preserve">   before Tax and Interest from each segment )</t>
  </si>
  <si>
    <t>Less : (i)Interest ( Net )</t>
  </si>
  <si>
    <t xml:space="preserve">          (ii)Other un-allocable expenditure</t>
  </si>
  <si>
    <t xml:space="preserve">              net of un-allocable income</t>
  </si>
  <si>
    <t>3. Capital Employed</t>
  </si>
  <si>
    <t xml:space="preserve">   ( Segment Assets-Segment Liabilities )</t>
  </si>
  <si>
    <t xml:space="preserve">                                 TOTAL</t>
  </si>
  <si>
    <t>Notes</t>
  </si>
  <si>
    <t>Quarter Ended</t>
  </si>
  <si>
    <t>Year Ended</t>
  </si>
  <si>
    <t>Place : Chennai</t>
  </si>
  <si>
    <t>General Administrative Expenses</t>
  </si>
  <si>
    <t>Selling and Distribution Expenses</t>
  </si>
  <si>
    <t xml:space="preserve">Other expenditure  </t>
  </si>
  <si>
    <t xml:space="preserve"> Profit Before Tax</t>
  </si>
  <si>
    <t>9 Months Ended</t>
  </si>
  <si>
    <t>(Audited)</t>
  </si>
  <si>
    <t>Sn</t>
  </si>
  <si>
    <t xml:space="preserve">Reserves excluding revaluation reserves  </t>
  </si>
  <si>
    <t>(Rs in Mio)</t>
  </si>
  <si>
    <t>(Rs. in Mio)</t>
  </si>
  <si>
    <t>APOLLO HOSPITALS ENTERPRISE LIMITED</t>
  </si>
  <si>
    <t>No. 19 Bishop Gardens, Raja Annamalaipuram, Chennai - 600 028</t>
  </si>
  <si>
    <t xml:space="preserve"> Segment Reporting under Clause 41 of the Listing Agreement with </t>
  </si>
  <si>
    <t xml:space="preserve">The above financial results have been reviewed by the Audit Committee of the Board and were </t>
  </si>
  <si>
    <t xml:space="preserve">              Deferred </t>
  </si>
  <si>
    <t>e</t>
  </si>
  <si>
    <t>f</t>
  </si>
  <si>
    <t>31.03.2004</t>
  </si>
  <si>
    <t>*2.23</t>
  </si>
  <si>
    <t>9 Months Ed.</t>
  </si>
  <si>
    <t>No. of Complaints (Nature of Complaints :- Non receipt of Share certifcates, Dividend, Annual Report etc.)</t>
  </si>
  <si>
    <t xml:space="preserve">  </t>
  </si>
  <si>
    <t>4. The previous figures for the previous year are regrouped/rearranged wherever necessary</t>
  </si>
  <si>
    <t xml:space="preserve">Recd during the quarter </t>
  </si>
  <si>
    <t>Disposed during the quarter</t>
  </si>
  <si>
    <t>Lying unresolved as</t>
  </si>
  <si>
    <t>By order of the Board</t>
  </si>
  <si>
    <t>for APOLLO HOSPITALS ENTERPRISE LIMITED</t>
  </si>
  <si>
    <t>Dr. Prathap C Reddy</t>
  </si>
  <si>
    <t>Executive Chairman</t>
  </si>
  <si>
    <t xml:space="preserve">Basic and diluted EPS for the period, </t>
  </si>
  <si>
    <r>
      <t xml:space="preserve">Profit (+)/Loss (-) before tax </t>
    </r>
    <r>
      <rPr>
        <b/>
        <sz val="8"/>
        <rFont val="Trebuchet MS"/>
        <family val="2"/>
      </rPr>
      <t>(1+2-3-4-5)</t>
    </r>
  </si>
  <si>
    <t xml:space="preserve">Information on investor complaints pursuant to Clause 41 of the Listing Agreement for the quarter ended  </t>
  </si>
  <si>
    <t>(Unaudited)</t>
  </si>
  <si>
    <t>Audited Financial Results for the year ended 31st March 2005</t>
  </si>
  <si>
    <t>31.12.2004</t>
  </si>
  <si>
    <t>31.03.2005</t>
  </si>
  <si>
    <t>*9.15</t>
  </si>
  <si>
    <t>* not annualised</t>
  </si>
  <si>
    <t>taken on record by the Board of Directors at its meeting held on 23rd May 2005</t>
  </si>
  <si>
    <t>31st March 2005</t>
  </si>
  <si>
    <t>Pending as on 31/12/2004</t>
  </si>
  <si>
    <t>on 31/03/2005</t>
  </si>
  <si>
    <t>Stock Exchange for the year ended 31st March 2005</t>
  </si>
  <si>
    <t xml:space="preserve">*2.98 </t>
  </si>
  <si>
    <t>Dated : 23rd May 2005</t>
  </si>
  <si>
    <t>2. Segment Results (profit (+) / loss (-)</t>
  </si>
  <si>
    <t xml:space="preserve">  a) Hospital division </t>
  </si>
  <si>
    <t>Apollo Hospitals Enterprise Limited</t>
  </si>
  <si>
    <t xml:space="preserve">Regd. Office: No.19 Bishop Gardens, Raja Annamalaipuram </t>
  </si>
  <si>
    <t>Chennai - 600 028</t>
  </si>
  <si>
    <t>Audited Consolidated Financial Results for the Year ended 31st March 2005</t>
  </si>
  <si>
    <t>S.NO.</t>
  </si>
  <si>
    <t>PARTICULARS</t>
  </si>
  <si>
    <t>-</t>
  </si>
  <si>
    <t>e.</t>
  </si>
  <si>
    <t>f.</t>
  </si>
  <si>
    <t>Profit (+)/Loss (-) before tax (1+2-3-4-5)</t>
  </si>
  <si>
    <t xml:space="preserve">              Deferred  </t>
  </si>
  <si>
    <t>Profit Before Minority Interest (6-7)</t>
  </si>
  <si>
    <t>Minority Interest</t>
  </si>
  <si>
    <t>Share in Associates</t>
  </si>
  <si>
    <t xml:space="preserve">Profit attributable to group </t>
  </si>
  <si>
    <t xml:space="preserve">Basic and diluted EPS for the period </t>
  </si>
  <si>
    <t xml:space="preserve">   b) Others </t>
  </si>
  <si>
    <t xml:space="preserve">  b) Others </t>
  </si>
  <si>
    <t>3. The Board of Directors has recommended a dividend @ 40% (Rs. 4.00 per share)</t>
  </si>
  <si>
    <t>The Company has consolidated the financials of the following subsidiary companies, Apollo Health Street Limited,</t>
  </si>
  <si>
    <t>Unique Home Health Care Limited, AB Medical Centers Limited, Apollo Hospitals International Limited (Formerly</t>
  </si>
  <si>
    <t>known as Akshaya Apollo Hospitals) and Apollo Health and Lifestyle Limited</t>
  </si>
  <si>
    <t xml:space="preserve">The financials of Apollo Gleneagles Hospital Limited, a Joint Venture of the Company has been consolidated </t>
  </si>
  <si>
    <t>as per AS 27 of ICAI.</t>
  </si>
  <si>
    <t xml:space="preserve">The Company has consolidated the financials of following Associates viz., Indraprastha Medical Corpn. Ltd., </t>
  </si>
  <si>
    <t>Family Health Plan Ltd and The Lanka Hospitals Corpn. Ltd., as per AS 23 of ICAI.</t>
  </si>
  <si>
    <t>The Previous year figures are regrouped and reclassified wherever necessary</t>
  </si>
  <si>
    <r>
      <t xml:space="preserve">for </t>
    </r>
    <r>
      <rPr>
        <sz val="8"/>
        <rFont val="Trebuchet MS"/>
        <family val="2"/>
      </rPr>
      <t>APOLLO HOSPITALS ENTERPRISE LTD</t>
    </r>
  </si>
  <si>
    <t>DR. PRATHAP C REDDY</t>
  </si>
  <si>
    <t>EXECUTIVE CHAIRMAN</t>
  </si>
  <si>
    <t>Date : 23rd May 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</si>
</sst>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_);\(0\)"/>
    <numFmt numFmtId="171" formatCode="0.00_);\(0.00\)"/>
    <numFmt numFmtId="172" formatCode="0.0_);\(0.0\)"/>
  </numFmts>
  <fonts count="13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Palatino"/>
      <family val="1"/>
    </font>
    <font>
      <sz val="9"/>
      <name val="Palatino"/>
      <family val="1"/>
    </font>
    <font>
      <sz val="9"/>
      <color indexed="10"/>
      <name val="Palatino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 quotePrefix="1">
      <alignment horizontal="right"/>
    </xf>
    <xf numFmtId="2" fontId="1" fillId="0" borderId="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9" xfId="0" applyFont="1" applyBorder="1" applyAlignment="1">
      <alignment/>
    </xf>
    <xf numFmtId="170" fontId="1" fillId="0" borderId="7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2" fillId="0" borderId="3" xfId="0" applyFont="1" applyBorder="1" applyAlignment="1">
      <alignment/>
    </xf>
    <xf numFmtId="1" fontId="2" fillId="0" borderId="8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 horizontal="righ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0" fontId="1" fillId="0" borderId="3" xfId="0" applyFont="1" applyBorder="1" applyAlignment="1">
      <alignment horizontal="right"/>
    </xf>
    <xf numFmtId="170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2" fontId="1" fillId="0" borderId="7" xfId="0" applyNumberFormat="1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170" fontId="10" fillId="0" borderId="0" xfId="0" applyNumberFormat="1" applyFont="1" applyAlignment="1">
      <alignment/>
    </xf>
    <xf numFmtId="170" fontId="10" fillId="0" borderId="0" xfId="0" applyNumberFormat="1" applyFont="1" applyAlignment="1">
      <alignment horizontal="right"/>
    </xf>
    <xf numFmtId="170" fontId="10" fillId="0" borderId="4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170" fontId="10" fillId="0" borderId="1" xfId="0" applyNumberFormat="1" applyFont="1" applyBorder="1" applyAlignment="1">
      <alignment/>
    </xf>
    <xf numFmtId="170" fontId="10" fillId="0" borderId="0" xfId="0" applyNumberFormat="1" applyFont="1" applyBorder="1" applyAlignment="1">
      <alignment/>
    </xf>
    <xf numFmtId="170" fontId="10" fillId="0" borderId="4" xfId="0" applyNumberFormat="1" applyFont="1" applyBorder="1" applyAlignment="1">
      <alignment horizontal="right"/>
    </xf>
    <xf numFmtId="170" fontId="10" fillId="0" borderId="7" xfId="0" applyNumberFormat="1" applyFont="1" applyBorder="1" applyAlignment="1">
      <alignment horizontal="right"/>
    </xf>
    <xf numFmtId="170" fontId="10" fillId="0" borderId="3" xfId="0" applyNumberFormat="1" applyFont="1" applyBorder="1" applyAlignment="1">
      <alignment/>
    </xf>
    <xf numFmtId="170" fontId="10" fillId="0" borderId="6" xfId="0" applyNumberFormat="1" applyFont="1" applyBorder="1" applyAlignment="1">
      <alignment/>
    </xf>
    <xf numFmtId="170" fontId="10" fillId="0" borderId="3" xfId="0" applyNumberFormat="1" applyFont="1" applyBorder="1" applyAlignment="1">
      <alignment horizontal="right"/>
    </xf>
    <xf numFmtId="170" fontId="10" fillId="0" borderId="8" xfId="0" applyNumberFormat="1" applyFont="1" applyBorder="1" applyAlignment="1">
      <alignment horizontal="right"/>
    </xf>
    <xf numFmtId="170" fontId="11" fillId="0" borderId="1" xfId="0" applyNumberFormat="1" applyFont="1" applyBorder="1" applyAlignment="1">
      <alignment/>
    </xf>
    <xf numFmtId="170" fontId="11" fillId="0" borderId="1" xfId="0" applyNumberFormat="1" applyFont="1" applyBorder="1" applyAlignment="1">
      <alignment horizontal="right"/>
    </xf>
    <xf numFmtId="170" fontId="11" fillId="0" borderId="2" xfId="0" applyNumberFormat="1" applyFont="1" applyBorder="1" applyAlignment="1">
      <alignment/>
    </xf>
    <xf numFmtId="170" fontId="11" fillId="0" borderId="2" xfId="0" applyNumberFormat="1" applyFont="1" applyBorder="1" applyAlignment="1">
      <alignment horizontal="right"/>
    </xf>
    <xf numFmtId="170" fontId="10" fillId="0" borderId="2" xfId="0" applyNumberFormat="1" applyFont="1" applyBorder="1" applyAlignment="1">
      <alignment horizontal="right"/>
    </xf>
    <xf numFmtId="170" fontId="12" fillId="0" borderId="1" xfId="0" applyNumberFormat="1" applyFont="1" applyBorder="1" applyAlignment="1">
      <alignment horizontal="right"/>
    </xf>
    <xf numFmtId="170" fontId="11" fillId="0" borderId="3" xfId="0" applyNumberFormat="1" applyFont="1" applyBorder="1" applyAlignment="1">
      <alignment/>
    </xf>
    <xf numFmtId="170" fontId="11" fillId="0" borderId="3" xfId="0" applyNumberFormat="1" applyFont="1" applyBorder="1" applyAlignment="1">
      <alignment horizontal="right"/>
    </xf>
    <xf numFmtId="170" fontId="10" fillId="0" borderId="4" xfId="0" applyNumberFormat="1" applyFont="1" applyBorder="1" applyAlignment="1" quotePrefix="1">
      <alignment horizontal="right"/>
    </xf>
    <xf numFmtId="170" fontId="10" fillId="0" borderId="3" xfId="0" applyNumberFormat="1" applyFont="1" applyBorder="1" applyAlignment="1" quotePrefix="1">
      <alignment horizontal="right"/>
    </xf>
    <xf numFmtId="170" fontId="10" fillId="0" borderId="2" xfId="0" applyNumberFormat="1" applyFont="1" applyBorder="1" applyAlignment="1" quotePrefix="1">
      <alignment horizontal="right"/>
    </xf>
    <xf numFmtId="170" fontId="10" fillId="0" borderId="7" xfId="0" applyNumberFormat="1" applyFont="1" applyBorder="1" applyAlignment="1" quotePrefix="1">
      <alignment horizontal="right"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38" fontId="10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71" fontId="11" fillId="0" borderId="3" xfId="0" applyNumberFormat="1" applyFont="1" applyBorder="1" applyAlignment="1">
      <alignment horizontal="right"/>
    </xf>
    <xf numFmtId="171" fontId="10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0" fontId="10" fillId="0" borderId="11" xfId="0" applyNumberFormat="1" applyFont="1" applyBorder="1" applyAlignment="1">
      <alignment horizontal="right"/>
    </xf>
    <xf numFmtId="170" fontId="10" fillId="0" borderId="10" xfId="0" applyNumberFormat="1" applyFont="1" applyBorder="1" applyAlignment="1">
      <alignment horizontal="right"/>
    </xf>
    <xf numFmtId="170" fontId="10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52"/>
  <sheetViews>
    <sheetView tabSelected="1" workbookViewId="0" topLeftCell="A38">
      <selection activeCell="C48" sqref="C48"/>
    </sheetView>
  </sheetViews>
  <sheetFormatPr defaultColWidth="9.140625" defaultRowHeight="12.75"/>
  <cols>
    <col min="1" max="1" width="2.7109375" style="0" customWidth="1"/>
    <col min="2" max="2" width="5.28125" style="0" customWidth="1"/>
    <col min="3" max="3" width="35.00390625" style="0" customWidth="1"/>
    <col min="4" max="4" width="10.57421875" style="0" customWidth="1"/>
    <col min="5" max="5" width="12.57421875" style="0" customWidth="1"/>
  </cols>
  <sheetData>
    <row r="3" spans="2:5" ht="13.5">
      <c r="B3" s="96" t="s">
        <v>90</v>
      </c>
      <c r="C3" s="96"/>
      <c r="D3" s="96"/>
      <c r="E3" s="96"/>
    </row>
    <row r="4" spans="2:5" ht="13.5">
      <c r="B4" s="96" t="s">
        <v>91</v>
      </c>
      <c r="C4" s="96"/>
      <c r="D4" s="96"/>
      <c r="E4" s="96"/>
    </row>
    <row r="5" spans="2:5" ht="13.5">
      <c r="B5" s="96" t="s">
        <v>92</v>
      </c>
      <c r="C5" s="96"/>
      <c r="D5" s="96"/>
      <c r="E5" s="96"/>
    </row>
    <row r="6" spans="2:5" ht="13.5">
      <c r="B6" s="96" t="s">
        <v>93</v>
      </c>
      <c r="C6" s="96"/>
      <c r="D6" s="96"/>
      <c r="E6" s="96"/>
    </row>
    <row r="7" spans="2:5" ht="13.5">
      <c r="B7" s="60"/>
      <c r="C7" s="60"/>
      <c r="D7" s="61" t="s">
        <v>22</v>
      </c>
      <c r="E7" s="61" t="s">
        <v>51</v>
      </c>
    </row>
    <row r="8" spans="2:5" ht="13.5">
      <c r="B8" s="60"/>
      <c r="C8" s="60"/>
      <c r="D8" s="61"/>
      <c r="E8" s="61"/>
    </row>
    <row r="9" spans="2:5" ht="13.5">
      <c r="B9" s="62"/>
      <c r="C9" s="63"/>
      <c r="D9" s="94" t="s">
        <v>40</v>
      </c>
      <c r="E9" s="95"/>
    </row>
    <row r="10" spans="2:5" ht="13.5">
      <c r="B10" s="64" t="s">
        <v>94</v>
      </c>
      <c r="C10" s="65" t="s">
        <v>95</v>
      </c>
      <c r="D10" s="66" t="s">
        <v>78</v>
      </c>
      <c r="E10" s="67" t="s">
        <v>59</v>
      </c>
    </row>
    <row r="11" spans="2:5" ht="13.5">
      <c r="B11" s="68"/>
      <c r="C11" s="69"/>
      <c r="D11" s="70" t="s">
        <v>47</v>
      </c>
      <c r="E11" s="71" t="s">
        <v>47</v>
      </c>
    </row>
    <row r="12" spans="2:5" ht="13.5">
      <c r="B12" s="72">
        <v>1</v>
      </c>
      <c r="C12" s="72" t="s">
        <v>1</v>
      </c>
      <c r="D12" s="73">
        <v>6550</v>
      </c>
      <c r="E12" s="67">
        <v>5374</v>
      </c>
    </row>
    <row r="13" spans="2:5" ht="13.5">
      <c r="B13" s="72">
        <v>2</v>
      </c>
      <c r="C13" s="72" t="s">
        <v>2</v>
      </c>
      <c r="D13" s="73">
        <v>71</v>
      </c>
      <c r="E13" s="67">
        <v>46</v>
      </c>
    </row>
    <row r="14" spans="2:5" ht="13.5">
      <c r="B14" s="74"/>
      <c r="C14" s="74" t="s">
        <v>19</v>
      </c>
      <c r="D14" s="75">
        <f>SUM(D12:D13)</f>
        <v>6621</v>
      </c>
      <c r="E14" s="76">
        <f>E12+E13</f>
        <v>5420</v>
      </c>
    </row>
    <row r="15" spans="2:5" ht="13.5">
      <c r="B15" s="72">
        <v>3</v>
      </c>
      <c r="C15" s="72" t="s">
        <v>3</v>
      </c>
      <c r="D15" s="73"/>
      <c r="E15" s="67"/>
    </row>
    <row r="16" spans="2:5" ht="13.5">
      <c r="B16" s="72" t="s">
        <v>4</v>
      </c>
      <c r="C16" s="72" t="s">
        <v>5</v>
      </c>
      <c r="D16" s="73" t="s">
        <v>96</v>
      </c>
      <c r="E16" s="77" t="s">
        <v>96</v>
      </c>
    </row>
    <row r="17" spans="2:5" ht="13.5">
      <c r="B17" s="72" t="s">
        <v>6</v>
      </c>
      <c r="C17" s="72" t="s">
        <v>7</v>
      </c>
      <c r="D17" s="73">
        <v>2991</v>
      </c>
      <c r="E17" s="67">
        <v>2450</v>
      </c>
    </row>
    <row r="18" spans="2:5" ht="13.5">
      <c r="B18" s="72" t="s">
        <v>8</v>
      </c>
      <c r="C18" s="72" t="s">
        <v>9</v>
      </c>
      <c r="D18" s="73">
        <v>1016</v>
      </c>
      <c r="E18" s="67">
        <v>790</v>
      </c>
    </row>
    <row r="19" spans="2:5" ht="13.5">
      <c r="B19" s="72" t="s">
        <v>10</v>
      </c>
      <c r="C19" s="72" t="s">
        <v>44</v>
      </c>
      <c r="D19" s="73">
        <f>3328-2991+40+85</f>
        <v>462</v>
      </c>
      <c r="E19" s="67">
        <v>339</v>
      </c>
    </row>
    <row r="20" spans="2:5" ht="13.5">
      <c r="B20" s="72" t="s">
        <v>97</v>
      </c>
      <c r="C20" s="72" t="s">
        <v>42</v>
      </c>
      <c r="D20" s="73">
        <f>1071-84</f>
        <v>987</v>
      </c>
      <c r="E20" s="67">
        <v>740</v>
      </c>
    </row>
    <row r="21" spans="2:5" ht="13.5">
      <c r="B21" s="72" t="s">
        <v>98</v>
      </c>
      <c r="C21" s="72" t="s">
        <v>43</v>
      </c>
      <c r="D21" s="73">
        <v>84</v>
      </c>
      <c r="E21" s="67">
        <v>103</v>
      </c>
    </row>
    <row r="22" spans="2:5" ht="13.5">
      <c r="B22" s="72">
        <v>4</v>
      </c>
      <c r="C22" s="72" t="s">
        <v>11</v>
      </c>
      <c r="D22" s="73">
        <v>242</v>
      </c>
      <c r="E22" s="67">
        <v>222</v>
      </c>
    </row>
    <row r="23" spans="2:5" ht="13.5">
      <c r="B23" s="72">
        <v>5</v>
      </c>
      <c r="C23" s="72" t="s">
        <v>12</v>
      </c>
      <c r="D23" s="73">
        <v>311</v>
      </c>
      <c r="E23" s="70">
        <v>272</v>
      </c>
    </row>
    <row r="24" spans="2:5" ht="13.5">
      <c r="B24" s="74">
        <v>6</v>
      </c>
      <c r="C24" s="74" t="s">
        <v>99</v>
      </c>
      <c r="D24" s="75">
        <f>(D14)-(D17+D18+D19+D20+D21+D22+D23)</f>
        <v>528</v>
      </c>
      <c r="E24" s="67">
        <f>(E14)-(E17+E18+E19+E20+E21+E22+E23)</f>
        <v>504</v>
      </c>
    </row>
    <row r="25" spans="2:5" ht="13.5">
      <c r="B25" s="72">
        <v>7</v>
      </c>
      <c r="C25" s="72" t="s">
        <v>20</v>
      </c>
      <c r="D25" s="73"/>
      <c r="E25" s="66" t="s">
        <v>22</v>
      </c>
    </row>
    <row r="26" spans="2:5" ht="13.5">
      <c r="B26" s="72"/>
      <c r="C26" s="72" t="s">
        <v>21</v>
      </c>
      <c r="D26" s="73">
        <v>231</v>
      </c>
      <c r="E26" s="67">
        <v>132</v>
      </c>
    </row>
    <row r="27" spans="2:5" ht="13.5">
      <c r="B27" s="78"/>
      <c r="C27" s="78" t="s">
        <v>100</v>
      </c>
      <c r="D27" s="79">
        <v>-27</v>
      </c>
      <c r="E27" s="70">
        <v>86</v>
      </c>
    </row>
    <row r="28" spans="2:5" ht="13.5">
      <c r="B28" s="74">
        <v>8</v>
      </c>
      <c r="C28" s="74" t="s">
        <v>101</v>
      </c>
      <c r="D28" s="75">
        <f>+D24-D26-D27</f>
        <v>324</v>
      </c>
      <c r="E28" s="75">
        <f>+E24-E26-E27</f>
        <v>286</v>
      </c>
    </row>
    <row r="29" spans="2:5" ht="13.5">
      <c r="B29" s="72">
        <v>9</v>
      </c>
      <c r="C29" s="72" t="s">
        <v>102</v>
      </c>
      <c r="D29" s="73">
        <v>-32</v>
      </c>
      <c r="E29" s="80">
        <v>2</v>
      </c>
    </row>
    <row r="30" spans="2:5" ht="13.5">
      <c r="B30" s="72">
        <v>10</v>
      </c>
      <c r="C30" s="72" t="s">
        <v>103</v>
      </c>
      <c r="D30" s="73">
        <v>28</v>
      </c>
      <c r="E30" s="81">
        <v>-2</v>
      </c>
    </row>
    <row r="31" spans="2:5" ht="13.5">
      <c r="B31" s="74">
        <v>11</v>
      </c>
      <c r="C31" s="74" t="s">
        <v>104</v>
      </c>
      <c r="D31" s="82">
        <f>+D28-D29+D30</f>
        <v>384</v>
      </c>
      <c r="E31" s="83">
        <f>+E28-E29+E30</f>
        <v>282</v>
      </c>
    </row>
    <row r="32" spans="2:5" ht="13.5">
      <c r="B32" s="72">
        <v>12</v>
      </c>
      <c r="C32" s="72" t="s">
        <v>14</v>
      </c>
      <c r="D32" s="73">
        <v>416</v>
      </c>
      <c r="E32" s="66">
        <v>395</v>
      </c>
    </row>
    <row r="33" spans="2:5" ht="13.5">
      <c r="B33" s="72"/>
      <c r="C33" s="72" t="s">
        <v>23</v>
      </c>
      <c r="D33" s="73"/>
      <c r="E33" s="67" t="s">
        <v>22</v>
      </c>
    </row>
    <row r="34" spans="2:5" ht="13.5">
      <c r="B34" s="78">
        <v>13</v>
      </c>
      <c r="C34" s="78" t="s">
        <v>105</v>
      </c>
      <c r="D34" s="91">
        <v>9.45</v>
      </c>
      <c r="E34" s="92">
        <v>7.14</v>
      </c>
    </row>
    <row r="35" spans="2:5" ht="13.5">
      <c r="B35" s="84"/>
      <c r="C35" s="84"/>
      <c r="D35" s="85"/>
      <c r="E35" s="86"/>
    </row>
    <row r="36" spans="2:7" ht="15">
      <c r="B36" s="15"/>
      <c r="C36" s="20" t="s">
        <v>38</v>
      </c>
      <c r="D36" s="15"/>
      <c r="E36" s="15"/>
      <c r="F36" s="15"/>
      <c r="G36" s="15"/>
    </row>
    <row r="37" spans="2:7" ht="14.25">
      <c r="B37" s="113">
        <v>1</v>
      </c>
      <c r="C37" s="113" t="s">
        <v>55</v>
      </c>
      <c r="D37" s="113"/>
      <c r="E37" s="113"/>
      <c r="F37" s="113"/>
      <c r="G37" s="113"/>
    </row>
    <row r="38" spans="2:7" ht="14.25">
      <c r="B38" s="113"/>
      <c r="C38" s="113" t="s">
        <v>81</v>
      </c>
      <c r="D38" s="113"/>
      <c r="E38" s="113"/>
      <c r="F38" s="113"/>
      <c r="G38" s="113"/>
    </row>
    <row r="39" spans="2:7" ht="15">
      <c r="B39" s="113">
        <v>2</v>
      </c>
      <c r="C39" s="113" t="s">
        <v>109</v>
      </c>
      <c r="D39" s="5"/>
      <c r="E39" s="5"/>
      <c r="F39" s="5"/>
      <c r="G39" s="5"/>
    </row>
    <row r="40" spans="2:7" ht="15">
      <c r="B40" s="113"/>
      <c r="C40" s="113" t="s">
        <v>110</v>
      </c>
      <c r="D40" s="5"/>
      <c r="E40" s="5"/>
      <c r="F40" s="5"/>
      <c r="G40" s="5"/>
    </row>
    <row r="41" spans="2:7" ht="15">
      <c r="B41" s="113"/>
      <c r="C41" s="113" t="s">
        <v>111</v>
      </c>
      <c r="D41" s="5"/>
      <c r="E41" s="5"/>
      <c r="F41" s="5"/>
      <c r="G41" s="5"/>
    </row>
    <row r="42" spans="2:7" ht="15">
      <c r="B42" s="113">
        <v>3</v>
      </c>
      <c r="C42" s="113" t="s">
        <v>112</v>
      </c>
      <c r="D42" s="5"/>
      <c r="E42" s="5"/>
      <c r="F42" s="5"/>
      <c r="G42" s="5"/>
    </row>
    <row r="43" spans="2:7" ht="15">
      <c r="B43" s="113"/>
      <c r="C43" s="113" t="s">
        <v>113</v>
      </c>
      <c r="D43" s="5"/>
      <c r="E43" s="5"/>
      <c r="F43" s="5"/>
      <c r="G43" s="5"/>
    </row>
    <row r="44" spans="2:7" ht="15">
      <c r="B44" s="113">
        <v>4</v>
      </c>
      <c r="C44" s="113" t="s">
        <v>114</v>
      </c>
      <c r="D44" s="5"/>
      <c r="E44" s="5"/>
      <c r="F44" s="5"/>
      <c r="G44" s="5"/>
    </row>
    <row r="45" spans="2:7" ht="15">
      <c r="B45" s="113"/>
      <c r="C45" s="113" t="s">
        <v>115</v>
      </c>
      <c r="D45" s="5"/>
      <c r="E45" s="5"/>
      <c r="F45" s="5"/>
      <c r="G45" s="5"/>
    </row>
    <row r="46" spans="2:7" ht="15">
      <c r="B46" s="113">
        <v>5</v>
      </c>
      <c r="C46" s="113" t="s">
        <v>116</v>
      </c>
      <c r="D46" s="5"/>
      <c r="E46" s="5"/>
      <c r="F46" s="5"/>
      <c r="G46" s="5"/>
    </row>
    <row r="47" spans="2:7" ht="15.75">
      <c r="B47" s="15"/>
      <c r="C47" s="113"/>
      <c r="D47" s="5"/>
      <c r="E47" s="5"/>
      <c r="F47" s="5"/>
      <c r="G47" s="5"/>
    </row>
    <row r="48" spans="2:7" ht="15">
      <c r="B48" s="5"/>
      <c r="C48" s="113"/>
      <c r="D48" s="5"/>
      <c r="E48" s="114" t="s">
        <v>68</v>
      </c>
      <c r="F48" s="114"/>
      <c r="G48" s="114"/>
    </row>
    <row r="49" spans="2:7" ht="15">
      <c r="B49" s="5"/>
      <c r="C49" s="113"/>
      <c r="D49" s="5"/>
      <c r="E49" s="5" t="s">
        <v>117</v>
      </c>
      <c r="F49" s="5"/>
      <c r="G49" s="5"/>
    </row>
    <row r="50" spans="2:7" ht="15">
      <c r="B50" s="5" t="s">
        <v>22</v>
      </c>
      <c r="C50" s="5" t="s">
        <v>41</v>
      </c>
      <c r="D50" s="5"/>
      <c r="E50" s="5" t="s">
        <v>22</v>
      </c>
      <c r="F50" s="5"/>
      <c r="G50" s="5"/>
    </row>
    <row r="51" spans="2:7" ht="15">
      <c r="B51" s="5"/>
      <c r="C51" s="5" t="s">
        <v>120</v>
      </c>
      <c r="D51" s="5"/>
      <c r="E51" s="114" t="s">
        <v>118</v>
      </c>
      <c r="F51" s="114"/>
      <c r="G51" s="114"/>
    </row>
    <row r="52" spans="2:7" ht="15">
      <c r="B52" s="5"/>
      <c r="C52" s="5"/>
      <c r="D52" s="5"/>
      <c r="E52" s="114" t="s">
        <v>119</v>
      </c>
      <c r="F52" s="114"/>
      <c r="G52" s="114"/>
    </row>
  </sheetData>
  <mergeCells count="8">
    <mergeCell ref="E48:G48"/>
    <mergeCell ref="E51:G51"/>
    <mergeCell ref="E52:G52"/>
    <mergeCell ref="D9:E9"/>
    <mergeCell ref="B3:E3"/>
    <mergeCell ref="B4:E4"/>
    <mergeCell ref="B5:E5"/>
    <mergeCell ref="B6:E6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34">
      <selection activeCell="A2" sqref="A2:M51"/>
    </sheetView>
  </sheetViews>
  <sheetFormatPr defaultColWidth="9.140625" defaultRowHeight="12.75" customHeight="1"/>
  <cols>
    <col min="1" max="1" width="3.140625" style="5" customWidth="1"/>
    <col min="2" max="2" width="31.421875" style="5" customWidth="1"/>
    <col min="3" max="3" width="13.7109375" style="5" customWidth="1"/>
    <col min="4" max="5" width="11.00390625" style="5" customWidth="1"/>
    <col min="6" max="6" width="9.7109375" style="5" customWidth="1"/>
    <col min="7" max="7" width="10.28125" style="5" customWidth="1"/>
    <col min="8" max="8" width="32.140625" style="5" customWidth="1"/>
    <col min="9" max="9" width="10.421875" style="5" customWidth="1"/>
    <col min="10" max="10" width="9.7109375" style="5" customWidth="1"/>
    <col min="11" max="11" width="8.28125" style="5" customWidth="1"/>
    <col min="12" max="12" width="8.57421875" style="5" customWidth="1"/>
    <col min="13" max="13" width="10.00390625" style="5" customWidth="1"/>
    <col min="14" max="16384" width="9.140625" style="5" customWidth="1"/>
  </cols>
  <sheetData>
    <row r="1" spans="1:13" ht="12.75" customHeight="1">
      <c r="A1" s="101" t="s">
        <v>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" customHeight="1">
      <c r="A2" s="110" t="s">
        <v>52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5" customHeight="1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 customHeight="1">
      <c r="A4" s="101" t="s">
        <v>76</v>
      </c>
      <c r="B4" s="101"/>
      <c r="C4" s="101"/>
      <c r="D4" s="101"/>
      <c r="E4" s="101"/>
      <c r="F4" s="101"/>
      <c r="G4" s="101"/>
      <c r="H4" s="101" t="s">
        <v>54</v>
      </c>
      <c r="I4" s="101"/>
      <c r="J4" s="101"/>
      <c r="K4" s="101"/>
      <c r="L4" s="101"/>
      <c r="M4" s="101"/>
    </row>
    <row r="5" spans="1:13" ht="12.75" customHeight="1">
      <c r="A5" s="33"/>
      <c r="B5" s="33"/>
      <c r="C5" s="33"/>
      <c r="D5" s="33"/>
      <c r="E5" s="33"/>
      <c r="F5" s="33"/>
      <c r="G5" s="33"/>
      <c r="H5" s="101" t="s">
        <v>85</v>
      </c>
      <c r="I5" s="101"/>
      <c r="J5" s="101"/>
      <c r="K5" s="101"/>
      <c r="L5" s="101"/>
      <c r="M5" s="101"/>
    </row>
    <row r="6" spans="7:13" ht="12.75" customHeight="1">
      <c r="G6" s="5" t="s">
        <v>51</v>
      </c>
      <c r="H6" s="6"/>
      <c r="I6" s="6"/>
      <c r="J6" s="6"/>
      <c r="K6" s="6"/>
      <c r="L6" s="5" t="s">
        <v>22</v>
      </c>
      <c r="M6" s="5" t="s">
        <v>50</v>
      </c>
    </row>
    <row r="7" spans="1:13" ht="15" customHeight="1">
      <c r="A7" s="7"/>
      <c r="B7" s="8"/>
      <c r="C7" s="19" t="s">
        <v>46</v>
      </c>
      <c r="D7" s="99" t="s">
        <v>39</v>
      </c>
      <c r="E7" s="100"/>
      <c r="F7" s="112" t="s">
        <v>40</v>
      </c>
      <c r="G7" s="100"/>
      <c r="H7" s="27"/>
      <c r="I7" s="19" t="s">
        <v>61</v>
      </c>
      <c r="J7" s="99" t="s">
        <v>39</v>
      </c>
      <c r="K7" s="100"/>
      <c r="L7" s="112" t="s">
        <v>40</v>
      </c>
      <c r="M7" s="100"/>
    </row>
    <row r="8" spans="1:13" ht="15" customHeight="1">
      <c r="A8" s="1" t="s">
        <v>48</v>
      </c>
      <c r="B8" s="14" t="s">
        <v>0</v>
      </c>
      <c r="C8" s="28" t="s">
        <v>77</v>
      </c>
      <c r="D8" s="29" t="s">
        <v>78</v>
      </c>
      <c r="E8" s="30" t="s">
        <v>59</v>
      </c>
      <c r="F8" s="29" t="s">
        <v>78</v>
      </c>
      <c r="G8" s="30" t="s">
        <v>59</v>
      </c>
      <c r="H8" s="16"/>
      <c r="I8" s="28" t="s">
        <v>77</v>
      </c>
      <c r="J8" s="29" t="s">
        <v>78</v>
      </c>
      <c r="K8" s="30" t="s">
        <v>59</v>
      </c>
      <c r="L8" s="29" t="s">
        <v>78</v>
      </c>
      <c r="M8" s="29" t="s">
        <v>59</v>
      </c>
    </row>
    <row r="9" spans="1:13" ht="15" customHeight="1">
      <c r="A9" s="3"/>
      <c r="B9" s="9"/>
      <c r="C9" s="31" t="s">
        <v>75</v>
      </c>
      <c r="D9" s="31" t="s">
        <v>47</v>
      </c>
      <c r="E9" s="32" t="s">
        <v>47</v>
      </c>
      <c r="F9" s="31" t="s">
        <v>47</v>
      </c>
      <c r="G9" s="32" t="s">
        <v>47</v>
      </c>
      <c r="H9" s="18"/>
      <c r="I9" s="31" t="s">
        <v>75</v>
      </c>
      <c r="J9" s="31" t="s">
        <v>47</v>
      </c>
      <c r="K9" s="32" t="s">
        <v>47</v>
      </c>
      <c r="L9" s="31" t="s">
        <v>47</v>
      </c>
      <c r="M9" s="31" t="s">
        <v>47</v>
      </c>
    </row>
    <row r="10" spans="1:13" ht="12.75" customHeight="1">
      <c r="A10" s="1"/>
      <c r="B10" s="1"/>
      <c r="C10" s="1"/>
      <c r="D10" s="1"/>
      <c r="E10" s="10"/>
      <c r="F10" s="1"/>
      <c r="G10" s="10"/>
      <c r="H10" s="1"/>
      <c r="I10" s="1"/>
      <c r="J10" s="1" t="s">
        <v>22</v>
      </c>
      <c r="K10" s="10" t="s">
        <v>22</v>
      </c>
      <c r="L10" s="1"/>
      <c r="M10" s="1"/>
    </row>
    <row r="11" spans="1:13" ht="15" customHeight="1">
      <c r="A11" s="1">
        <v>1</v>
      </c>
      <c r="B11" s="1" t="s">
        <v>1</v>
      </c>
      <c r="C11" s="1">
        <v>4345</v>
      </c>
      <c r="D11" s="1">
        <v>1536</v>
      </c>
      <c r="E11" s="10">
        <v>1317</v>
      </c>
      <c r="F11" s="1">
        <v>5881</v>
      </c>
      <c r="G11" s="10">
        <v>4946</v>
      </c>
      <c r="H11" s="1" t="s">
        <v>25</v>
      </c>
      <c r="I11" s="21"/>
      <c r="J11" s="21"/>
      <c r="K11" s="22"/>
      <c r="L11" s="21"/>
      <c r="M11" s="21"/>
    </row>
    <row r="12" spans="1:13" ht="15" customHeight="1">
      <c r="A12" s="1">
        <v>2</v>
      </c>
      <c r="B12" s="1" t="s">
        <v>2</v>
      </c>
      <c r="C12" s="1">
        <v>43</v>
      </c>
      <c r="D12" s="1">
        <v>32</v>
      </c>
      <c r="E12" s="10">
        <v>14</v>
      </c>
      <c r="F12" s="1">
        <v>75</v>
      </c>
      <c r="G12" s="10">
        <v>52</v>
      </c>
      <c r="H12" s="1" t="s">
        <v>26</v>
      </c>
      <c r="I12" s="21"/>
      <c r="J12" s="21"/>
      <c r="K12" s="22"/>
      <c r="L12" s="21"/>
      <c r="M12" s="21"/>
    </row>
    <row r="13" spans="1:13" ht="15" customHeight="1">
      <c r="A13" s="1"/>
      <c r="B13" s="2" t="s">
        <v>19</v>
      </c>
      <c r="C13" s="2">
        <f>SUM(C11:C12)</f>
        <v>4388</v>
      </c>
      <c r="D13" s="2">
        <f>SUM(D11:D12)</f>
        <v>1568</v>
      </c>
      <c r="E13" s="34">
        <f>SUM(E11:E12)</f>
        <v>1331</v>
      </c>
      <c r="F13" s="2">
        <f>SUM(F11:F12)</f>
        <v>5956</v>
      </c>
      <c r="G13" s="2">
        <f>SUM(G11:G12)</f>
        <v>4998</v>
      </c>
      <c r="H13" s="1" t="s">
        <v>27</v>
      </c>
      <c r="I13" s="1">
        <v>4385</v>
      </c>
      <c r="J13" s="1">
        <v>1565</v>
      </c>
      <c r="K13" s="37">
        <v>1330</v>
      </c>
      <c r="L13" s="1">
        <v>5950</v>
      </c>
      <c r="M13" s="1">
        <v>4995</v>
      </c>
    </row>
    <row r="14" spans="1:13" ht="15" customHeight="1">
      <c r="A14" s="1">
        <v>3</v>
      </c>
      <c r="B14" s="1" t="s">
        <v>3</v>
      </c>
      <c r="C14" s="1"/>
      <c r="D14" s="1"/>
      <c r="E14" s="10"/>
      <c r="F14" s="1"/>
      <c r="G14" s="10"/>
      <c r="H14" s="1" t="s">
        <v>106</v>
      </c>
      <c r="I14" s="3">
        <v>3</v>
      </c>
      <c r="J14" s="3">
        <v>3</v>
      </c>
      <c r="K14" s="38">
        <v>1</v>
      </c>
      <c r="L14" s="3">
        <v>6</v>
      </c>
      <c r="M14" s="3">
        <v>3</v>
      </c>
    </row>
    <row r="15" spans="1:13" ht="15" customHeight="1">
      <c r="A15" s="25" t="s">
        <v>4</v>
      </c>
      <c r="B15" s="1" t="s">
        <v>5</v>
      </c>
      <c r="C15" s="43" t="s">
        <v>24</v>
      </c>
      <c r="D15" s="43" t="s">
        <v>24</v>
      </c>
      <c r="E15" s="43" t="s">
        <v>24</v>
      </c>
      <c r="F15" s="43" t="s">
        <v>24</v>
      </c>
      <c r="G15" s="43" t="s">
        <v>24</v>
      </c>
      <c r="H15" s="52" t="s">
        <v>28</v>
      </c>
      <c r="I15" s="24">
        <f>SUM(I13:I14)</f>
        <v>4388</v>
      </c>
      <c r="J15" s="24">
        <f>SUM(J13:J14)</f>
        <v>1568</v>
      </c>
      <c r="K15" s="39">
        <f>SUM(K13:K14)</f>
        <v>1331</v>
      </c>
      <c r="L15" s="39">
        <f>SUM(L13:L14)</f>
        <v>5956</v>
      </c>
      <c r="M15" s="4">
        <f>SUM(M13:M14)</f>
        <v>4998</v>
      </c>
    </row>
    <row r="16" spans="1:13" ht="15" customHeight="1">
      <c r="A16" s="25" t="s">
        <v>6</v>
      </c>
      <c r="B16" s="1" t="s">
        <v>7</v>
      </c>
      <c r="C16" s="35">
        <v>2153</v>
      </c>
      <c r="D16" s="1">
        <v>743</v>
      </c>
      <c r="E16" s="10">
        <v>618</v>
      </c>
      <c r="F16" s="1">
        <v>2896</v>
      </c>
      <c r="G16" s="10">
        <v>2396</v>
      </c>
      <c r="H16" s="3" t="s">
        <v>29</v>
      </c>
      <c r="I16" s="87" t="s">
        <v>96</v>
      </c>
      <c r="J16" s="87" t="s">
        <v>96</v>
      </c>
      <c r="K16" s="88" t="s">
        <v>96</v>
      </c>
      <c r="L16" s="87" t="s">
        <v>96</v>
      </c>
      <c r="M16" s="87" t="s">
        <v>96</v>
      </c>
    </row>
    <row r="17" spans="1:13" ht="15" customHeight="1">
      <c r="A17" s="25" t="s">
        <v>8</v>
      </c>
      <c r="B17" s="1" t="s">
        <v>9</v>
      </c>
      <c r="C17" s="1">
        <v>585</v>
      </c>
      <c r="D17" s="1">
        <v>203</v>
      </c>
      <c r="E17" s="10">
        <v>183</v>
      </c>
      <c r="F17" s="1">
        <v>788</v>
      </c>
      <c r="G17" s="10">
        <v>657</v>
      </c>
      <c r="H17" s="3" t="s">
        <v>30</v>
      </c>
      <c r="I17" s="40">
        <f>I15</f>
        <v>4388</v>
      </c>
      <c r="J17" s="40">
        <f>J15</f>
        <v>1568</v>
      </c>
      <c r="K17" s="41">
        <f>K15</f>
        <v>1331</v>
      </c>
      <c r="L17" s="41">
        <f>L15</f>
        <v>5956</v>
      </c>
      <c r="M17" s="2">
        <f>M15</f>
        <v>4998</v>
      </c>
    </row>
    <row r="18" spans="1:13" ht="15" customHeight="1">
      <c r="A18" s="25" t="s">
        <v>10</v>
      </c>
      <c r="B18" s="1" t="s">
        <v>44</v>
      </c>
      <c r="C18" s="1">
        <v>221</v>
      </c>
      <c r="D18" s="1">
        <v>189</v>
      </c>
      <c r="E18" s="10">
        <v>83</v>
      </c>
      <c r="F18" s="1">
        <v>410</v>
      </c>
      <c r="G18" s="10">
        <v>299</v>
      </c>
      <c r="H18" s="1" t="s">
        <v>88</v>
      </c>
      <c r="I18" s="4"/>
      <c r="J18" s="4"/>
      <c r="K18" s="59"/>
      <c r="L18" s="59" t="s">
        <v>22</v>
      </c>
      <c r="M18" s="4"/>
    </row>
    <row r="19" spans="1:13" ht="15" customHeight="1">
      <c r="A19" s="25" t="s">
        <v>57</v>
      </c>
      <c r="B19" s="1" t="s">
        <v>42</v>
      </c>
      <c r="C19" s="1">
        <v>524</v>
      </c>
      <c r="D19" s="1">
        <v>182</v>
      </c>
      <c r="E19" s="10">
        <v>194</v>
      </c>
      <c r="F19" s="1">
        <v>706</v>
      </c>
      <c r="G19" s="10">
        <v>570</v>
      </c>
      <c r="H19" s="1" t="s">
        <v>31</v>
      </c>
      <c r="I19" s="1"/>
      <c r="J19" s="1"/>
      <c r="K19" s="37"/>
      <c r="L19" s="1"/>
      <c r="M19" s="1"/>
    </row>
    <row r="20" spans="1:13" ht="15" customHeight="1">
      <c r="A20" s="25" t="s">
        <v>58</v>
      </c>
      <c r="B20" s="1" t="s">
        <v>43</v>
      </c>
      <c r="C20" s="1">
        <v>42</v>
      </c>
      <c r="D20" s="1">
        <v>18</v>
      </c>
      <c r="E20" s="10">
        <v>20</v>
      </c>
      <c r="F20" s="1">
        <v>60</v>
      </c>
      <c r="G20" s="10">
        <v>87</v>
      </c>
      <c r="H20" s="1" t="s">
        <v>27</v>
      </c>
      <c r="I20" s="1">
        <v>690</v>
      </c>
      <c r="J20" s="1">
        <v>174</v>
      </c>
      <c r="K20" s="37">
        <v>178</v>
      </c>
      <c r="L20" s="1">
        <v>864</v>
      </c>
      <c r="M20" s="1">
        <v>775</v>
      </c>
    </row>
    <row r="21" spans="1:13" ht="15" customHeight="1">
      <c r="A21" s="1">
        <v>4</v>
      </c>
      <c r="B21" s="1" t="s">
        <v>11</v>
      </c>
      <c r="C21" s="1">
        <v>118</v>
      </c>
      <c r="D21" s="1">
        <v>38</v>
      </c>
      <c r="E21" s="10">
        <v>30</v>
      </c>
      <c r="F21" s="1">
        <v>156</v>
      </c>
      <c r="G21" s="10">
        <v>192</v>
      </c>
      <c r="H21" s="1" t="s">
        <v>106</v>
      </c>
      <c r="I21" s="1">
        <v>3</v>
      </c>
      <c r="J21" s="47">
        <v>3</v>
      </c>
      <c r="K21" s="37">
        <v>1</v>
      </c>
      <c r="L21" s="46">
        <v>6</v>
      </c>
      <c r="M21" s="1">
        <v>3</v>
      </c>
    </row>
    <row r="22" spans="1:13" ht="15" customHeight="1">
      <c r="A22" s="1">
        <v>5</v>
      </c>
      <c r="B22" s="1" t="s">
        <v>12</v>
      </c>
      <c r="C22" s="1">
        <v>170</v>
      </c>
      <c r="D22" s="1">
        <v>56</v>
      </c>
      <c r="E22" s="10">
        <v>54</v>
      </c>
      <c r="F22" s="1">
        <v>226</v>
      </c>
      <c r="G22" s="10">
        <v>211</v>
      </c>
      <c r="H22" s="16" t="s">
        <v>28</v>
      </c>
      <c r="I22" s="2">
        <f>I20+I21</f>
        <v>693</v>
      </c>
      <c r="J22" s="89">
        <f>J20+J21</f>
        <v>177</v>
      </c>
      <c r="K22" s="90">
        <f>K20+K21</f>
        <v>179</v>
      </c>
      <c r="L22" s="2">
        <f>L20+L21</f>
        <v>870</v>
      </c>
      <c r="M22" s="2">
        <f>M20+M21</f>
        <v>778</v>
      </c>
    </row>
    <row r="23" spans="1:13" ht="15" customHeight="1">
      <c r="A23" s="1">
        <v>6</v>
      </c>
      <c r="B23" s="53" t="s">
        <v>73</v>
      </c>
      <c r="C23" s="2">
        <f>(C13)-(SUM(C16:C19))-(C20)-(C21)-(C22)</f>
        <v>575</v>
      </c>
      <c r="D23" s="2">
        <f>(D13)-(D16+D17+D18+D19+D20+D21+D22)</f>
        <v>139</v>
      </c>
      <c r="E23" s="2">
        <f>(E13)-(SUM(E16:E19))-(E20)-(E21)-(E22)</f>
        <v>149</v>
      </c>
      <c r="F23" s="2">
        <f>(F13)-(SUM(F16:F19))-(F20)-(F21)-(F22)</f>
        <v>714</v>
      </c>
      <c r="G23" s="2">
        <f>(G13)-(SUM(G16:G19))-(G20)-(G21)-(G22)</f>
        <v>586</v>
      </c>
      <c r="H23" s="1" t="s">
        <v>32</v>
      </c>
      <c r="I23" s="1">
        <v>118</v>
      </c>
      <c r="J23" s="1">
        <v>38</v>
      </c>
      <c r="K23" s="37">
        <v>30</v>
      </c>
      <c r="L23" s="1">
        <v>156</v>
      </c>
      <c r="M23" s="1">
        <v>192</v>
      </c>
    </row>
    <row r="24" spans="1:13" ht="15" customHeight="1">
      <c r="A24" s="1">
        <v>7</v>
      </c>
      <c r="B24" s="1" t="s">
        <v>20</v>
      </c>
      <c r="C24" s="1" t="s">
        <v>22</v>
      </c>
      <c r="D24" s="1"/>
      <c r="E24" s="10"/>
      <c r="F24" s="1"/>
      <c r="G24" s="10"/>
      <c r="H24" s="1" t="s">
        <v>33</v>
      </c>
      <c r="I24" s="1"/>
      <c r="J24" s="1"/>
      <c r="K24" s="37"/>
      <c r="L24" s="1" t="s">
        <v>22</v>
      </c>
      <c r="M24" s="1"/>
    </row>
    <row r="25" spans="1:13" ht="15" customHeight="1">
      <c r="A25" s="1"/>
      <c r="B25" s="1" t="s">
        <v>21</v>
      </c>
      <c r="C25" s="1">
        <v>160</v>
      </c>
      <c r="D25" s="1">
        <v>61</v>
      </c>
      <c r="E25" s="36">
        <v>3</v>
      </c>
      <c r="F25" s="1">
        <v>221</v>
      </c>
      <c r="G25" s="10">
        <v>129</v>
      </c>
      <c r="H25" s="1" t="s">
        <v>34</v>
      </c>
      <c r="I25" s="25" t="s">
        <v>96</v>
      </c>
      <c r="J25" s="25" t="s">
        <v>96</v>
      </c>
      <c r="K25" s="25" t="s">
        <v>96</v>
      </c>
      <c r="L25" s="25" t="s">
        <v>96</v>
      </c>
      <c r="M25" s="25" t="s">
        <v>96</v>
      </c>
    </row>
    <row r="26" spans="1:13" ht="15" customHeight="1">
      <c r="A26" s="1"/>
      <c r="B26" s="1" t="s">
        <v>56</v>
      </c>
      <c r="C26" s="1">
        <v>47</v>
      </c>
      <c r="D26" s="47">
        <v>-46</v>
      </c>
      <c r="E26" s="10">
        <v>58</v>
      </c>
      <c r="F26" s="1">
        <v>1</v>
      </c>
      <c r="G26" s="11">
        <v>86</v>
      </c>
      <c r="H26" s="2" t="s">
        <v>45</v>
      </c>
      <c r="I26" s="2">
        <f>I22-I23</f>
        <v>575</v>
      </c>
      <c r="J26" s="2">
        <f>J22-J23</f>
        <v>139</v>
      </c>
      <c r="K26" s="2">
        <f>K22-K23</f>
        <v>149</v>
      </c>
      <c r="L26" s="2">
        <f>L22-L23</f>
        <v>714</v>
      </c>
      <c r="M26" s="2">
        <f>M22-M23</f>
        <v>586</v>
      </c>
    </row>
    <row r="27" spans="1:13" ht="15" customHeight="1">
      <c r="A27" s="1">
        <v>8</v>
      </c>
      <c r="B27" s="2" t="s">
        <v>13</v>
      </c>
      <c r="C27" s="2">
        <f>C23-C25-C26</f>
        <v>368</v>
      </c>
      <c r="D27" s="2">
        <f>D23-D25-D26</f>
        <v>124</v>
      </c>
      <c r="E27" s="2">
        <f>E23-E25-E26</f>
        <v>88</v>
      </c>
      <c r="F27" s="2">
        <f>F23-F25-F26</f>
        <v>492</v>
      </c>
      <c r="G27" s="2">
        <f>G23-G25-G26</f>
        <v>371</v>
      </c>
      <c r="H27" s="1" t="s">
        <v>35</v>
      </c>
      <c r="I27" s="1"/>
      <c r="J27" s="1"/>
      <c r="K27" s="37"/>
      <c r="L27" s="1"/>
      <c r="M27" s="1"/>
    </row>
    <row r="28" spans="1:13" ht="15" customHeight="1">
      <c r="A28" s="1">
        <v>9</v>
      </c>
      <c r="B28" s="1" t="s">
        <v>14</v>
      </c>
      <c r="C28" s="1">
        <v>416</v>
      </c>
      <c r="D28" s="1">
        <v>416</v>
      </c>
      <c r="E28" s="10">
        <v>395</v>
      </c>
      <c r="F28" s="1">
        <v>416</v>
      </c>
      <c r="G28" s="10">
        <v>395</v>
      </c>
      <c r="H28" s="1" t="s">
        <v>36</v>
      </c>
      <c r="I28" s="1"/>
      <c r="J28" s="1"/>
      <c r="K28" s="37"/>
      <c r="L28" s="1"/>
      <c r="M28" s="1"/>
    </row>
    <row r="29" spans="1:13" ht="15" customHeight="1">
      <c r="A29" s="1"/>
      <c r="B29" s="1" t="s">
        <v>23</v>
      </c>
      <c r="C29" s="21"/>
      <c r="D29" s="21"/>
      <c r="E29" s="22"/>
      <c r="F29" s="21" t="s">
        <v>22</v>
      </c>
      <c r="G29" s="22"/>
      <c r="H29" s="48" t="s">
        <v>89</v>
      </c>
      <c r="I29" s="1">
        <v>4577</v>
      </c>
      <c r="J29" s="1">
        <v>4446</v>
      </c>
      <c r="K29" s="37">
        <v>3967</v>
      </c>
      <c r="L29" s="1">
        <v>4446</v>
      </c>
      <c r="M29" s="1">
        <v>3967</v>
      </c>
    </row>
    <row r="30" spans="1:13" ht="15" customHeight="1">
      <c r="A30" s="1">
        <v>10</v>
      </c>
      <c r="B30" s="1" t="s">
        <v>49</v>
      </c>
      <c r="C30" s="21"/>
      <c r="D30" s="21" t="s">
        <v>22</v>
      </c>
      <c r="E30" s="22"/>
      <c r="F30" s="1">
        <v>2862</v>
      </c>
      <c r="G30" s="10">
        <v>2072</v>
      </c>
      <c r="H30" s="1" t="s">
        <v>107</v>
      </c>
      <c r="I30" s="1">
        <v>250</v>
      </c>
      <c r="J30" s="1">
        <v>175</v>
      </c>
      <c r="K30" s="42">
        <v>7</v>
      </c>
      <c r="L30" s="1">
        <v>175</v>
      </c>
      <c r="M30" s="1">
        <v>7</v>
      </c>
    </row>
    <row r="31" spans="1:13" ht="15" customHeight="1">
      <c r="A31" s="1">
        <v>11</v>
      </c>
      <c r="B31" s="1" t="s">
        <v>72</v>
      </c>
      <c r="C31" s="25" t="s">
        <v>79</v>
      </c>
      <c r="D31" s="25" t="s">
        <v>86</v>
      </c>
      <c r="E31" s="26" t="s">
        <v>60</v>
      </c>
      <c r="F31" s="12">
        <v>12.12</v>
      </c>
      <c r="G31" s="56">
        <v>9.4</v>
      </c>
      <c r="H31" s="18" t="s">
        <v>37</v>
      </c>
      <c r="I31" s="2">
        <f>SUM(I29:I30)</f>
        <v>4827</v>
      </c>
      <c r="J31" s="2">
        <f>SUM(J29:J30)</f>
        <v>4621</v>
      </c>
      <c r="K31" s="2">
        <f>SUM(K29:K30)</f>
        <v>3974</v>
      </c>
      <c r="L31" s="2">
        <f>SUM(L29:L30)</f>
        <v>4621</v>
      </c>
      <c r="M31" s="2">
        <f>SUM(M29:M30)</f>
        <v>3974</v>
      </c>
    </row>
    <row r="32" spans="1:13" ht="15" customHeight="1">
      <c r="A32" s="1"/>
      <c r="B32" s="1" t="s">
        <v>15</v>
      </c>
      <c r="C32" s="21"/>
      <c r="D32" s="21"/>
      <c r="E32" s="22"/>
      <c r="F32" s="21"/>
      <c r="G32" s="22"/>
      <c r="H32" s="15" t="s">
        <v>22</v>
      </c>
      <c r="I32" s="15"/>
      <c r="J32" s="15"/>
      <c r="K32" s="15"/>
      <c r="L32" s="15"/>
      <c r="M32" s="15"/>
    </row>
    <row r="33" spans="1:13" ht="15" customHeight="1">
      <c r="A33" s="1"/>
      <c r="B33" s="1" t="s">
        <v>80</v>
      </c>
      <c r="C33" s="21"/>
      <c r="D33" s="21"/>
      <c r="E33" s="22"/>
      <c r="F33" s="21"/>
      <c r="G33" s="22"/>
      <c r="H33" s="15"/>
      <c r="I33" s="15"/>
      <c r="J33" s="15"/>
      <c r="K33" s="15"/>
      <c r="L33" s="15"/>
      <c r="M33" s="15"/>
    </row>
    <row r="34" spans="1:13" ht="15" customHeight="1">
      <c r="A34" s="1">
        <v>12</v>
      </c>
      <c r="B34" s="1" t="s">
        <v>16</v>
      </c>
      <c r="C34" s="21"/>
      <c r="D34" s="21"/>
      <c r="E34" s="22"/>
      <c r="F34" s="21"/>
      <c r="G34" s="22"/>
      <c r="H34" s="15" t="s">
        <v>22</v>
      </c>
      <c r="I34" s="15"/>
      <c r="J34" s="15"/>
      <c r="K34" s="15"/>
      <c r="L34" s="15"/>
      <c r="M34" s="15"/>
    </row>
    <row r="35" spans="1:13" ht="15" customHeight="1">
      <c r="A35" s="1"/>
      <c r="B35" s="1" t="s">
        <v>17</v>
      </c>
      <c r="C35" s="1">
        <v>28356579</v>
      </c>
      <c r="D35" s="1">
        <v>27528189</v>
      </c>
      <c r="E35" s="10">
        <v>26223599</v>
      </c>
      <c r="F35" s="1">
        <v>27528189</v>
      </c>
      <c r="G35" s="10">
        <v>26223599</v>
      </c>
      <c r="H35" s="15"/>
      <c r="I35" s="15"/>
      <c r="J35" s="15"/>
      <c r="K35" s="15"/>
      <c r="L35" s="15"/>
      <c r="M35" s="15"/>
    </row>
    <row r="36" spans="1:13" ht="15" customHeight="1">
      <c r="A36" s="1"/>
      <c r="B36" s="1" t="s">
        <v>18</v>
      </c>
      <c r="C36" s="12">
        <v>68.17</v>
      </c>
      <c r="D36" s="12">
        <v>66.18</v>
      </c>
      <c r="E36" s="12">
        <f>(E35*100)/39518681</f>
        <v>66.35747534185161</v>
      </c>
      <c r="F36" s="12">
        <v>66.18</v>
      </c>
      <c r="G36" s="12">
        <f>(G35*100)/39518681</f>
        <v>66.35747534185161</v>
      </c>
      <c r="H36" s="15"/>
      <c r="I36" s="15"/>
      <c r="J36" s="15"/>
      <c r="K36" s="15"/>
      <c r="L36" s="15"/>
      <c r="M36" s="15"/>
    </row>
    <row r="37" spans="1:13" ht="15" customHeight="1">
      <c r="A37" s="17"/>
      <c r="B37" s="23"/>
      <c r="C37" s="3"/>
      <c r="D37" s="3"/>
      <c r="E37" s="13"/>
      <c r="F37" s="3"/>
      <c r="G37" s="13"/>
      <c r="H37" s="15" t="s">
        <v>22</v>
      </c>
      <c r="I37" s="15"/>
      <c r="J37" s="15"/>
      <c r="K37" s="15"/>
      <c r="L37" s="15"/>
      <c r="M37" s="15"/>
    </row>
    <row r="38" spans="1:13" ht="12.75" customHeight="1">
      <c r="A38" s="15"/>
      <c r="B38" s="20" t="s">
        <v>38</v>
      </c>
      <c r="C38" s="15"/>
      <c r="D38" s="15"/>
      <c r="E38" s="15"/>
      <c r="F38" s="15"/>
      <c r="G38" s="15"/>
      <c r="H38" s="15" t="s">
        <v>22</v>
      </c>
      <c r="I38" s="15"/>
      <c r="J38" s="15"/>
      <c r="K38" s="15"/>
      <c r="L38" s="15"/>
      <c r="M38" s="15"/>
    </row>
    <row r="39" spans="1:13" ht="12.75" customHeight="1">
      <c r="A39" s="15">
        <v>1</v>
      </c>
      <c r="B39" s="15" t="s">
        <v>55</v>
      </c>
      <c r="C39" s="15"/>
      <c r="D39" s="15"/>
      <c r="E39" s="15"/>
      <c r="F39" s="15"/>
      <c r="G39" s="15"/>
      <c r="H39" s="15" t="s">
        <v>108</v>
      </c>
      <c r="I39" s="15"/>
      <c r="J39" s="15"/>
      <c r="K39" s="15"/>
      <c r="L39" s="15"/>
      <c r="M39" s="15"/>
    </row>
    <row r="40" spans="1:13" ht="12.75" customHeight="1">
      <c r="A40" s="15"/>
      <c r="B40" s="15" t="s">
        <v>81</v>
      </c>
      <c r="C40" s="15"/>
      <c r="D40" s="15"/>
      <c r="E40" s="15"/>
      <c r="F40" s="15"/>
      <c r="G40" s="15"/>
      <c r="H40" s="15" t="s">
        <v>22</v>
      </c>
      <c r="I40" s="15"/>
      <c r="J40" s="15"/>
      <c r="K40" s="15"/>
      <c r="L40" s="15"/>
      <c r="M40" s="15"/>
    </row>
    <row r="41" spans="1:13" ht="12.75" customHeight="1">
      <c r="A41" s="15"/>
      <c r="B41" s="15"/>
      <c r="C41" s="15"/>
      <c r="D41" s="15"/>
      <c r="E41" s="15"/>
      <c r="F41" s="15"/>
      <c r="G41" s="15"/>
      <c r="H41" s="15" t="s">
        <v>64</v>
      </c>
      <c r="I41" s="15"/>
      <c r="J41" s="15"/>
      <c r="K41" s="15"/>
      <c r="L41" s="15"/>
      <c r="M41" s="15"/>
    </row>
    <row r="42" spans="1:13" ht="12.75" customHeight="1">
      <c r="A42" s="15">
        <v>2</v>
      </c>
      <c r="B42" s="15" t="s">
        <v>74</v>
      </c>
      <c r="C42" s="15"/>
      <c r="D42" s="15"/>
      <c r="E42" s="15"/>
      <c r="F42" s="15"/>
      <c r="G42" s="15"/>
      <c r="H42" s="111" t="s">
        <v>22</v>
      </c>
      <c r="I42" s="111"/>
      <c r="J42" s="111"/>
      <c r="K42" s="15"/>
      <c r="L42" s="15"/>
      <c r="M42" s="15"/>
    </row>
    <row r="43" spans="1:13" ht="12.75" customHeight="1">
      <c r="A43" s="15"/>
      <c r="B43" s="54" t="s">
        <v>82</v>
      </c>
      <c r="C43" s="15"/>
      <c r="D43" s="15"/>
      <c r="E43" s="15"/>
      <c r="F43" s="15"/>
      <c r="G43" s="15"/>
      <c r="H43" s="44"/>
      <c r="I43" s="44"/>
      <c r="J43" s="44"/>
      <c r="K43" s="15"/>
      <c r="L43" s="15"/>
      <c r="M43" s="15"/>
    </row>
    <row r="44" spans="1:13" ht="12.75" customHeight="1">
      <c r="A44" s="15"/>
      <c r="B44" s="50" t="s">
        <v>62</v>
      </c>
      <c r="C44" s="51"/>
      <c r="D44" s="51"/>
      <c r="E44" s="51"/>
      <c r="F44" s="51"/>
      <c r="G44" s="55"/>
      <c r="H44" s="44" t="s">
        <v>22</v>
      </c>
      <c r="I44" s="44" t="s">
        <v>22</v>
      </c>
      <c r="J44" s="44"/>
      <c r="K44" s="15"/>
      <c r="L44" s="15"/>
      <c r="M44" s="15"/>
    </row>
    <row r="45" spans="1:13" ht="12.75" customHeight="1">
      <c r="A45" s="15"/>
      <c r="B45" s="97" t="s">
        <v>83</v>
      </c>
      <c r="C45" s="102" t="s">
        <v>65</v>
      </c>
      <c r="D45" s="103"/>
      <c r="E45" s="106" t="s">
        <v>66</v>
      </c>
      <c r="F45" s="107"/>
      <c r="G45" s="57" t="s">
        <v>67</v>
      </c>
      <c r="H45" s="93" t="s">
        <v>22</v>
      </c>
      <c r="I45" s="93"/>
      <c r="J45" s="93"/>
      <c r="K45" s="15" t="s">
        <v>68</v>
      </c>
      <c r="L45" s="15"/>
      <c r="M45" s="15"/>
    </row>
    <row r="46" spans="1:13" ht="12.75" customHeight="1">
      <c r="A46" s="15" t="s">
        <v>22</v>
      </c>
      <c r="B46" s="98"/>
      <c r="C46" s="104"/>
      <c r="D46" s="105"/>
      <c r="E46" s="108"/>
      <c r="F46" s="109"/>
      <c r="G46" s="58" t="s">
        <v>84</v>
      </c>
      <c r="H46" s="15"/>
      <c r="I46" s="15" t="s">
        <v>22</v>
      </c>
      <c r="J46" s="15" t="s">
        <v>69</v>
      </c>
      <c r="K46" s="15"/>
      <c r="L46" s="15"/>
      <c r="M46" s="15"/>
    </row>
    <row r="47" spans="1:13" ht="12.75" customHeight="1">
      <c r="A47" s="15"/>
      <c r="B47" s="49">
        <v>0</v>
      </c>
      <c r="C47" s="99">
        <v>21</v>
      </c>
      <c r="D47" s="100"/>
      <c r="E47" s="99">
        <v>21</v>
      </c>
      <c r="F47" s="100"/>
      <c r="G47" s="49">
        <v>0</v>
      </c>
      <c r="H47" s="15" t="s">
        <v>22</v>
      </c>
      <c r="I47" s="15" t="s">
        <v>22</v>
      </c>
      <c r="J47" s="15"/>
      <c r="K47" s="15"/>
      <c r="L47" s="15"/>
      <c r="M47" s="15"/>
    </row>
    <row r="48" spans="1:13" ht="12.75" customHeight="1">
      <c r="A48" s="15" t="s">
        <v>22</v>
      </c>
      <c r="B48" s="15" t="s">
        <v>22</v>
      </c>
      <c r="C48" s="15"/>
      <c r="D48" s="15"/>
      <c r="E48" s="15"/>
      <c r="F48" s="15"/>
      <c r="G48" s="15"/>
      <c r="H48" s="15" t="s">
        <v>22</v>
      </c>
      <c r="I48" s="15" t="s">
        <v>22</v>
      </c>
      <c r="J48" s="93" t="s">
        <v>70</v>
      </c>
      <c r="K48" s="93"/>
      <c r="L48" s="93"/>
      <c r="M48" s="93"/>
    </row>
    <row r="49" spans="1:13" ht="12.75" customHeight="1">
      <c r="A49" s="15" t="s">
        <v>22</v>
      </c>
      <c r="B49" s="15" t="s">
        <v>41</v>
      </c>
      <c r="C49" s="15" t="s">
        <v>22</v>
      </c>
      <c r="D49" s="15" t="s">
        <v>63</v>
      </c>
      <c r="E49" s="15" t="s">
        <v>22</v>
      </c>
      <c r="F49" s="15"/>
      <c r="G49" s="15"/>
      <c r="H49" s="15"/>
      <c r="I49" s="15"/>
      <c r="J49" s="93" t="s">
        <v>71</v>
      </c>
      <c r="K49" s="93"/>
      <c r="L49" s="93"/>
      <c r="M49" s="93"/>
    </row>
    <row r="50" spans="1:13" ht="12.75" customHeight="1">
      <c r="A50" s="15" t="s">
        <v>22</v>
      </c>
      <c r="B50" s="15" t="s">
        <v>87</v>
      </c>
      <c r="C50" s="15" t="s">
        <v>22</v>
      </c>
      <c r="D50" s="15" t="s">
        <v>22</v>
      </c>
      <c r="E50" s="15" t="s">
        <v>22</v>
      </c>
      <c r="F50" s="15"/>
      <c r="G50" s="15"/>
      <c r="H50" s="15"/>
      <c r="I50" s="15"/>
      <c r="J50" s="15"/>
      <c r="K50" s="15"/>
      <c r="L50" s="15"/>
      <c r="M50" s="15"/>
    </row>
    <row r="51" spans="1:13" ht="12.75" customHeight="1">
      <c r="A51" s="15" t="s">
        <v>22</v>
      </c>
      <c r="B51" s="15" t="s">
        <v>22</v>
      </c>
      <c r="C51" s="15" t="s">
        <v>22</v>
      </c>
      <c r="D51" s="15" t="s">
        <v>22</v>
      </c>
      <c r="E51" s="15" t="s">
        <v>22</v>
      </c>
      <c r="F51" s="15"/>
      <c r="G51" s="15"/>
      <c r="H51" s="15"/>
      <c r="I51" s="15"/>
      <c r="J51" s="15"/>
      <c r="K51" s="15"/>
      <c r="L51" s="15"/>
      <c r="M51" s="15"/>
    </row>
    <row r="52" spans="1:7" ht="12.75" customHeight="1">
      <c r="A52" s="15" t="s">
        <v>22</v>
      </c>
      <c r="B52" s="15" t="s">
        <v>22</v>
      </c>
      <c r="C52" s="15"/>
      <c r="D52" s="15"/>
      <c r="E52" s="15"/>
      <c r="F52" s="15"/>
      <c r="G52" s="15"/>
    </row>
    <row r="53" spans="1:7" ht="12.75" customHeight="1">
      <c r="A53" s="15" t="s">
        <v>22</v>
      </c>
      <c r="B53" s="15" t="s">
        <v>22</v>
      </c>
      <c r="C53" s="15"/>
      <c r="D53" s="15"/>
      <c r="E53" s="15"/>
      <c r="F53" s="15"/>
      <c r="G53" s="15"/>
    </row>
    <row r="54" spans="1:7" ht="12.75" customHeight="1">
      <c r="A54" s="15"/>
      <c r="B54" s="15" t="s">
        <v>22</v>
      </c>
      <c r="C54" s="15"/>
      <c r="D54" s="15"/>
      <c r="E54" s="15"/>
      <c r="F54" s="15"/>
      <c r="G54" s="15"/>
    </row>
    <row r="56" ht="12.75" customHeight="1">
      <c r="B56" s="45" t="s">
        <v>22</v>
      </c>
    </row>
    <row r="62" ht="12.75" customHeight="1">
      <c r="B62" s="45" t="s">
        <v>22</v>
      </c>
    </row>
  </sheetData>
  <mergeCells count="19">
    <mergeCell ref="A2:M2"/>
    <mergeCell ref="A1:M1"/>
    <mergeCell ref="H42:J42"/>
    <mergeCell ref="D7:E7"/>
    <mergeCell ref="F7:G7"/>
    <mergeCell ref="J7:K7"/>
    <mergeCell ref="L7:M7"/>
    <mergeCell ref="A4:G4"/>
    <mergeCell ref="H4:M4"/>
    <mergeCell ref="A3:M3"/>
    <mergeCell ref="H5:M5"/>
    <mergeCell ref="H45:J45"/>
    <mergeCell ref="C45:D46"/>
    <mergeCell ref="E45:F46"/>
    <mergeCell ref="J49:M49"/>
    <mergeCell ref="B45:B46"/>
    <mergeCell ref="C47:D47"/>
    <mergeCell ref="E47:F47"/>
    <mergeCell ref="J48:M48"/>
  </mergeCells>
  <printOptions horizontalCentered="1" verticalCentered="1"/>
  <pageMargins left="0" right="0" top="0.5" bottom="0.2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apollo</dc:creator>
  <cp:keywords/>
  <dc:description/>
  <cp:lastModifiedBy>LN Reddy</cp:lastModifiedBy>
  <cp:lastPrinted>2005-05-24T05:29:51Z</cp:lastPrinted>
  <dcterms:created xsi:type="dcterms:W3CDTF">2002-05-25T03:49:26Z</dcterms:created>
  <dcterms:modified xsi:type="dcterms:W3CDTF">2005-05-24T05:39:15Z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1243598300</vt:i4>
  </property>
  <property fmtid="{D5CDD505-2E9C-101B-9397-08002B2CF9AE}" pid="4" name="_EmailSubje">
    <vt:lpwstr>Distribution of Shareholding - Webposting </vt:lpwstr>
  </property>
  <property fmtid="{D5CDD505-2E9C-101B-9397-08002B2CF9AE}" pid="5" name="_AuthorEma">
    <vt:lpwstr>apolloshares@vsnl.net</vt:lpwstr>
  </property>
  <property fmtid="{D5CDD505-2E9C-101B-9397-08002B2CF9AE}" pid="6" name="_AuthorEmailDisplayNa">
    <vt:lpwstr>apolloshares</vt:lpwstr>
  </property>
</Properties>
</file>